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amplifyprocurement-my.sharepoint.com/personal/ckovary_amplifyprocurement_com_au/Documents/Desktop/h2x/"/>
    </mc:Choice>
  </mc:AlternateContent>
  <xr:revisionPtr revIDLastSave="0" documentId="8_{213DC400-7F02-4883-9805-B964078C43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" sheetId="1" r:id="rId1"/>
    <sheet name="Calculator" sheetId="2" r:id="rId2"/>
    <sheet name="Chart" sheetId="3" r:id="rId3"/>
    <sheet name="Pipe Size Data" sheetId="4" r:id="rId4"/>
    <sheet name="Disclaimer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3" l="1"/>
  <c r="K45" i="3"/>
  <c r="G45" i="3"/>
  <c r="H45" i="3" s="1"/>
  <c r="C45" i="3"/>
  <c r="D45" i="3" s="1"/>
  <c r="K44" i="3"/>
  <c r="L44" i="3" s="1"/>
  <c r="H44" i="3"/>
  <c r="G44" i="3"/>
  <c r="C44" i="3"/>
  <c r="D44" i="3" s="1"/>
  <c r="K43" i="3"/>
  <c r="L43" i="3" s="1"/>
  <c r="G43" i="3"/>
  <c r="H43" i="3" s="1"/>
  <c r="D43" i="3"/>
  <c r="C43" i="3"/>
  <c r="K42" i="3"/>
  <c r="L42" i="3" s="1"/>
  <c r="G42" i="3"/>
  <c r="H42" i="3" s="1"/>
  <c r="C42" i="3"/>
  <c r="D42" i="3" s="1"/>
  <c r="L41" i="3"/>
  <c r="K41" i="3"/>
  <c r="G41" i="3"/>
  <c r="H41" i="3" s="1"/>
  <c r="C41" i="3"/>
  <c r="D41" i="3" s="1"/>
  <c r="K40" i="3"/>
  <c r="L40" i="3" s="1"/>
  <c r="H40" i="3"/>
  <c r="G40" i="3"/>
  <c r="C40" i="3"/>
  <c r="D40" i="3" s="1"/>
  <c r="K39" i="3"/>
  <c r="L39" i="3" s="1"/>
  <c r="G39" i="3"/>
  <c r="H39" i="3" s="1"/>
  <c r="D39" i="3"/>
  <c r="C39" i="3"/>
  <c r="K38" i="3"/>
  <c r="L38" i="3" s="1"/>
  <c r="G38" i="3"/>
  <c r="H38" i="3" s="1"/>
  <c r="C38" i="3"/>
  <c r="D38" i="3" s="1"/>
  <c r="L37" i="3"/>
  <c r="K37" i="3"/>
  <c r="G37" i="3"/>
  <c r="H37" i="3" s="1"/>
  <c r="C37" i="3"/>
  <c r="D37" i="3" s="1"/>
  <c r="K36" i="3"/>
  <c r="L36" i="3" s="1"/>
  <c r="H36" i="3"/>
  <c r="G36" i="3"/>
  <c r="C36" i="3"/>
  <c r="D36" i="3" s="1"/>
  <c r="K35" i="3"/>
  <c r="L35" i="3" s="1"/>
  <c r="G35" i="3"/>
  <c r="H35" i="3" s="1"/>
  <c r="D35" i="3"/>
  <c r="C35" i="3"/>
  <c r="K34" i="3"/>
  <c r="L34" i="3" s="1"/>
  <c r="G34" i="3"/>
  <c r="H34" i="3" s="1"/>
  <c r="C34" i="3"/>
  <c r="D34" i="3" s="1"/>
  <c r="L33" i="3"/>
  <c r="K33" i="3"/>
  <c r="G33" i="3"/>
  <c r="H33" i="3" s="1"/>
  <c r="C33" i="3"/>
  <c r="D33" i="3" s="1"/>
  <c r="K32" i="3"/>
  <c r="L32" i="3" s="1"/>
  <c r="H32" i="3"/>
  <c r="G32" i="3"/>
  <c r="C32" i="3"/>
  <c r="D32" i="3" s="1"/>
  <c r="K31" i="3"/>
  <c r="L31" i="3" s="1"/>
  <c r="G31" i="3"/>
  <c r="H31" i="3" s="1"/>
  <c r="D31" i="3"/>
  <c r="C31" i="3"/>
  <c r="K30" i="3"/>
  <c r="L30" i="3" s="1"/>
  <c r="G30" i="3"/>
  <c r="H30" i="3" s="1"/>
  <c r="C30" i="3"/>
  <c r="D30" i="3" s="1"/>
  <c r="L29" i="3"/>
  <c r="K29" i="3"/>
  <c r="G29" i="3"/>
  <c r="H29" i="3" s="1"/>
  <c r="C29" i="3"/>
  <c r="D29" i="3" s="1"/>
  <c r="K28" i="3"/>
  <c r="L28" i="3" s="1"/>
  <c r="H28" i="3"/>
  <c r="G28" i="3"/>
  <c r="C28" i="3"/>
  <c r="D28" i="3" s="1"/>
  <c r="K27" i="3"/>
  <c r="L27" i="3" s="1"/>
  <c r="G27" i="3"/>
  <c r="H27" i="3" s="1"/>
  <c r="D27" i="3"/>
  <c r="C27" i="3"/>
  <c r="K26" i="3"/>
  <c r="L26" i="3" s="1"/>
  <c r="G26" i="3"/>
  <c r="H26" i="3" s="1"/>
  <c r="C26" i="3"/>
  <c r="D26" i="3" s="1"/>
  <c r="L25" i="3"/>
  <c r="K25" i="3"/>
  <c r="G25" i="3"/>
  <c r="H25" i="3" s="1"/>
  <c r="C25" i="3"/>
  <c r="D25" i="3" s="1"/>
  <c r="K24" i="3"/>
  <c r="L24" i="3" s="1"/>
  <c r="H24" i="3"/>
  <c r="G24" i="3"/>
  <c r="C24" i="3"/>
  <c r="D24" i="3" s="1"/>
  <c r="K23" i="3"/>
  <c r="L23" i="3" s="1"/>
  <c r="G23" i="3"/>
  <c r="H23" i="3" s="1"/>
  <c r="D23" i="3"/>
  <c r="C23" i="3"/>
  <c r="K22" i="3"/>
  <c r="L22" i="3" s="1"/>
  <c r="G22" i="3"/>
  <c r="H22" i="3" s="1"/>
  <c r="C22" i="3"/>
  <c r="D22" i="3" s="1"/>
  <c r="L21" i="3"/>
  <c r="K21" i="3"/>
  <c r="G21" i="3"/>
  <c r="H21" i="3" s="1"/>
  <c r="C21" i="3"/>
  <c r="D21" i="3" s="1"/>
  <c r="K20" i="3"/>
  <c r="L20" i="3" s="1"/>
  <c r="H20" i="3"/>
  <c r="G20" i="3"/>
  <c r="C20" i="3"/>
  <c r="D20" i="3" s="1"/>
  <c r="K19" i="3"/>
  <c r="L19" i="3" s="1"/>
  <c r="G19" i="3"/>
  <c r="H19" i="3" s="1"/>
  <c r="D19" i="3"/>
  <c r="C19" i="3"/>
  <c r="K18" i="3"/>
  <c r="L18" i="3" s="1"/>
  <c r="G18" i="3"/>
  <c r="H18" i="3" s="1"/>
  <c r="C18" i="3"/>
  <c r="D18" i="3" s="1"/>
  <c r="L17" i="3"/>
  <c r="K17" i="3"/>
  <c r="G17" i="3"/>
  <c r="H17" i="3" s="1"/>
  <c r="C17" i="3"/>
  <c r="D17" i="3" s="1"/>
  <c r="K16" i="3"/>
  <c r="L16" i="3" s="1"/>
  <c r="H16" i="3"/>
  <c r="G16" i="3"/>
  <c r="C16" i="3"/>
  <c r="D16" i="3" s="1"/>
  <c r="K15" i="3"/>
  <c r="L15" i="3" s="1"/>
  <c r="G15" i="3"/>
  <c r="H15" i="3" s="1"/>
  <c r="D15" i="3"/>
  <c r="C15" i="3"/>
  <c r="K14" i="3"/>
  <c r="L14" i="3" s="1"/>
  <c r="G14" i="3"/>
  <c r="H14" i="3" s="1"/>
  <c r="C14" i="3"/>
  <c r="D14" i="3" s="1"/>
  <c r="L13" i="3"/>
  <c r="K13" i="3"/>
  <c r="G13" i="3"/>
  <c r="H13" i="3" s="1"/>
  <c r="C13" i="3"/>
  <c r="D13" i="3" s="1"/>
  <c r="K12" i="3"/>
  <c r="L12" i="3" s="1"/>
  <c r="H12" i="3"/>
  <c r="G12" i="3"/>
  <c r="C12" i="3"/>
  <c r="D12" i="3" s="1"/>
  <c r="K11" i="3"/>
  <c r="L11" i="3" s="1"/>
  <c r="G11" i="3"/>
  <c r="H11" i="3" s="1"/>
  <c r="D11" i="3"/>
  <c r="C11" i="3"/>
  <c r="K10" i="3"/>
  <c r="L10" i="3" s="1"/>
  <c r="G10" i="3"/>
  <c r="H10" i="3" s="1"/>
  <c r="C10" i="3"/>
  <c r="D10" i="3" s="1"/>
  <c r="K27" i="2"/>
  <c r="K23" i="2"/>
  <c r="K25" i="2" s="1"/>
  <c r="G22" i="2"/>
  <c r="G21" i="2"/>
  <c r="K19" i="2"/>
  <c r="G19" i="2"/>
  <c r="K17" i="2"/>
  <c r="G17" i="2"/>
  <c r="C15" i="2"/>
  <c r="K13" i="2"/>
  <c r="G13" i="2"/>
  <c r="G23" i="2" s="1"/>
  <c r="K11" i="2"/>
  <c r="K28" i="2" s="1"/>
  <c r="G11" i="2"/>
  <c r="C11" i="2"/>
  <c r="C13" i="2" s="1"/>
  <c r="C17" i="2" s="1"/>
  <c r="C16" i="2" l="1"/>
  <c r="K29" i="2"/>
</calcChain>
</file>

<file path=xl/sharedStrings.xml><?xml version="1.0" encoding="utf-8"?>
<sst xmlns="http://schemas.openxmlformats.org/spreadsheetml/2006/main" count="129" uniqueCount="36">
  <si>
    <t>Calculation Formula / Equation</t>
  </si>
  <si>
    <t>How to use the calculator:</t>
  </si>
  <si>
    <t>Enter information in the yellow cells for pipe volume calculation</t>
  </si>
  <si>
    <t>&lt;-----------------------------</t>
  </si>
  <si>
    <t>Internal pipe diameter examples can be found in the 'Pipe Size Data' tab</t>
  </si>
  <si>
    <t>Enter information in the purple cells for wait time calculation</t>
  </si>
  <si>
    <r>
      <rPr>
        <b/>
        <sz val="10"/>
        <color theme="1"/>
        <rFont val="Arial"/>
      </rPr>
      <t xml:space="preserve">Pipe Volume Calculator - </t>
    </r>
    <r>
      <rPr>
        <b/>
        <u/>
        <sz val="10"/>
        <color theme="1"/>
        <rFont val="Arial"/>
      </rPr>
      <t>1 Pipe Size</t>
    </r>
  </si>
  <si>
    <r>
      <rPr>
        <b/>
        <sz val="10"/>
        <color theme="1"/>
        <rFont val="Arial"/>
      </rPr>
      <t xml:space="preserve">Pipe Volume Calculator - </t>
    </r>
    <r>
      <rPr>
        <b/>
        <u/>
        <sz val="10"/>
        <color theme="1"/>
        <rFont val="Arial"/>
      </rPr>
      <t>2 Pipe Sizes</t>
    </r>
  </si>
  <si>
    <r>
      <rPr>
        <b/>
        <sz val="10"/>
        <color theme="1"/>
        <rFont val="Arial"/>
      </rPr>
      <t xml:space="preserve">Pipe Volume Calculator - </t>
    </r>
    <r>
      <rPr>
        <b/>
        <u/>
        <sz val="10"/>
        <color theme="1"/>
        <rFont val="Arial"/>
      </rPr>
      <t>3 Pipe Sizes</t>
    </r>
  </si>
  <si>
    <t>Pipe 1</t>
  </si>
  <si>
    <t>Internal Pipe Diameter</t>
  </si>
  <si>
    <t>mm</t>
  </si>
  <si>
    <t>Pipe Length</t>
  </si>
  <si>
    <t>m</t>
  </si>
  <si>
    <t>Pipe Volume</t>
  </si>
  <si>
    <t>L</t>
  </si>
  <si>
    <t>Fixture Flow Rate</t>
  </si>
  <si>
    <t>L/sec</t>
  </si>
  <si>
    <t>Wait Time</t>
  </si>
  <si>
    <t>Seconds</t>
  </si>
  <si>
    <t>Total</t>
  </si>
  <si>
    <t>Pipe 2</t>
  </si>
  <si>
    <t>Pipe 3</t>
  </si>
  <si>
    <t>Example Chart</t>
  </si>
  <si>
    <t>Pipe Volume &amp; Wait Time Chart</t>
  </si>
  <si>
    <t>Length (m)</t>
  </si>
  <si>
    <t>Pipe Volume (L)</t>
  </si>
  <si>
    <t>Wait Time (Seconds)</t>
  </si>
  <si>
    <t>PEX (SDR 7.4)</t>
  </si>
  <si>
    <t>Copper (Type B)</t>
  </si>
  <si>
    <t>Stainless Steel</t>
  </si>
  <si>
    <t>HDPE (SDR 11)</t>
  </si>
  <si>
    <t>Use the spreadsheet at your own risk</t>
  </si>
  <si>
    <t>Review and verify the results before use</t>
  </si>
  <si>
    <r>
      <t xml:space="preserve">Create your own Chart
</t>
    </r>
    <r>
      <rPr>
        <u/>
        <sz val="14"/>
        <color theme="1"/>
        <rFont val="Arial"/>
      </rPr>
      <t>(Change Cells K5 and K6)</t>
    </r>
  </si>
  <si>
    <r>
      <t xml:space="preserve">Create your own Chart 
</t>
    </r>
    <r>
      <rPr>
        <u/>
        <sz val="14"/>
        <color theme="1"/>
        <rFont val="Arial"/>
      </rPr>
      <t>(Change Cells G5 and G6)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</si>
</sst>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color rgb="FF000000"/>
      <name val="Arial"/>
    </font>
    <font>
      <b/>
      <sz val="18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00FF00"/>
      <name val="Arial"/>
    </font>
    <font>
      <sz val="10"/>
      <color rgb="FF000000"/>
      <name val="Arial"/>
    </font>
    <font>
      <sz val="10"/>
      <color rgb="FF38761D"/>
      <name val="Arial"/>
    </font>
    <font>
      <b/>
      <sz val="10"/>
      <color rgb="FF00FF00"/>
      <name val="Arial"/>
    </font>
    <font>
      <b/>
      <u/>
      <sz val="14"/>
      <color theme="1"/>
      <name val="Arial"/>
    </font>
    <font>
      <b/>
      <sz val="14"/>
      <color theme="1"/>
      <name val="Arial"/>
    </font>
    <font>
      <u/>
      <sz val="14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/>
    <xf numFmtId="0" fontId="3" fillId="3" borderId="0" xfId="0" applyFont="1" applyFill="1" applyAlignment="1"/>
    <xf numFmtId="0" fontId="3" fillId="3" borderId="0" xfId="0" applyFont="1" applyFill="1"/>
    <xf numFmtId="0" fontId="3" fillId="0" borderId="0" xfId="0" applyFont="1" applyAlignment="1"/>
    <xf numFmtId="0" fontId="3" fillId="4" borderId="0" xfId="0" applyFont="1" applyFill="1" applyAlignment="1"/>
    <xf numFmtId="0" fontId="3" fillId="4" borderId="0" xfId="0" applyFont="1" applyFill="1"/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5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/>
    <xf numFmtId="0" fontId="8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/>
    <xf numFmtId="164" fontId="10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4" fillId="5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3" fillId="2" borderId="1" xfId="0" applyFont="1" applyFill="1" applyBorder="1" applyAlignment="1">
      <alignment horizontal="center"/>
    </xf>
    <xf numFmtId="0" fontId="3" fillId="0" borderId="6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1971675</xdr:colOff>
      <xdr:row>4</xdr:row>
      <xdr:rowOff>38100</xdr:rowOff>
    </xdr:from>
    <xdr:ext cx="5943600" cy="36004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0" y="838200"/>
          <a:ext cx="5943600" cy="3600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4</xdr:row>
      <xdr:rowOff>47625</xdr:rowOff>
    </xdr:from>
    <xdr:ext cx="4962525" cy="35909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57150</xdr:rowOff>
    </xdr:from>
    <xdr:ext cx="2590800" cy="283845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142875</xdr:colOff>
      <xdr:row>2</xdr:row>
      <xdr:rowOff>57150</xdr:rowOff>
    </xdr:from>
    <xdr:ext cx="2571750" cy="4105275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2</xdr:row>
      <xdr:rowOff>57150</xdr:rowOff>
    </xdr:from>
    <xdr:ext cx="2533650" cy="3790950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142875</xdr:colOff>
      <xdr:row>2</xdr:row>
      <xdr:rowOff>57150</xdr:rowOff>
    </xdr:from>
    <xdr:ext cx="2581275" cy="5429250"/>
    <xdr:pic>
      <xdr:nvPicPr>
        <xdr:cNvPr id="5" name="image6.png" title="Imag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K3"/>
  <sheetViews>
    <sheetView tabSelected="1" zoomScale="80" zoomScaleNormal="80" workbookViewId="0">
      <selection activeCell="M18" sqref="M18"/>
    </sheetView>
  </sheetViews>
  <sheetFormatPr defaultColWidth="14.44140625" defaultRowHeight="15.75" customHeight="1" x14ac:dyDescent="0.25"/>
  <cols>
    <col min="1" max="1" width="4.88671875" customWidth="1"/>
    <col min="2" max="2" width="17.33203125" customWidth="1"/>
    <col min="3" max="3" width="20.6640625" customWidth="1"/>
    <col min="5" max="5" width="29.44140625" customWidth="1"/>
  </cols>
  <sheetData>
    <row r="2" spans="2:11" x14ac:dyDescent="0.25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15.7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</row>
  </sheetData>
  <mergeCells count="1">
    <mergeCell ref="B2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L29"/>
  <sheetViews>
    <sheetView topLeftCell="A7" workbookViewId="0">
      <selection activeCell="D20" sqref="D20"/>
    </sheetView>
  </sheetViews>
  <sheetFormatPr defaultColWidth="14.44140625" defaultRowHeight="15.75" customHeight="1" x14ac:dyDescent="0.25"/>
  <cols>
    <col min="1" max="1" width="4.6640625" customWidth="1"/>
    <col min="2" max="2" width="20.109375" customWidth="1"/>
    <col min="4" max="4" width="11" customWidth="1"/>
    <col min="5" max="5" width="9.88671875" customWidth="1"/>
    <col min="6" max="6" width="21.88671875" customWidth="1"/>
    <col min="7" max="7" width="13.88671875" customWidth="1"/>
    <col min="8" max="8" width="13.109375" customWidth="1"/>
    <col min="9" max="9" width="10.6640625" customWidth="1"/>
    <col min="10" max="10" width="21.88671875" customWidth="1"/>
    <col min="12" max="12" width="11.88671875" customWidth="1"/>
  </cols>
  <sheetData>
    <row r="2" spans="2:12" x14ac:dyDescent="0.25">
      <c r="B2" s="1" t="s">
        <v>1</v>
      </c>
    </row>
    <row r="3" spans="2:12" x14ac:dyDescent="0.25">
      <c r="B3" s="2" t="s">
        <v>2</v>
      </c>
      <c r="C3" s="3"/>
      <c r="D3" s="3"/>
      <c r="E3" s="3"/>
      <c r="F3" s="4" t="s">
        <v>3</v>
      </c>
      <c r="G3" s="4" t="s">
        <v>4</v>
      </c>
    </row>
    <row r="4" spans="2:12" x14ac:dyDescent="0.25">
      <c r="B4" s="5" t="s">
        <v>5</v>
      </c>
      <c r="C4" s="6"/>
      <c r="D4" s="6"/>
      <c r="E4" s="6"/>
    </row>
    <row r="7" spans="2:12" x14ac:dyDescent="0.25">
      <c r="B7" s="37" t="s">
        <v>6</v>
      </c>
      <c r="C7" s="35"/>
      <c r="D7" s="36"/>
      <c r="F7" s="37" t="s">
        <v>7</v>
      </c>
      <c r="G7" s="35"/>
      <c r="H7" s="36"/>
      <c r="I7" s="7"/>
      <c r="J7" s="37" t="s">
        <v>8</v>
      </c>
      <c r="K7" s="35"/>
      <c r="L7" s="36"/>
    </row>
    <row r="8" spans="2:12" x14ac:dyDescent="0.25">
      <c r="B8" s="34" t="s">
        <v>9</v>
      </c>
      <c r="C8" s="35"/>
      <c r="D8" s="36"/>
      <c r="F8" s="34" t="s">
        <v>9</v>
      </c>
      <c r="G8" s="35"/>
      <c r="H8" s="36"/>
      <c r="I8" s="7"/>
      <c r="J8" s="34" t="s">
        <v>9</v>
      </c>
      <c r="K8" s="35"/>
      <c r="L8" s="36"/>
    </row>
    <row r="9" spans="2:12" x14ac:dyDescent="0.25">
      <c r="B9" s="8" t="s">
        <v>10</v>
      </c>
      <c r="C9" s="9">
        <v>11.6</v>
      </c>
      <c r="D9" s="10" t="s">
        <v>11</v>
      </c>
      <c r="F9" s="8" t="s">
        <v>10</v>
      </c>
      <c r="G9" s="11">
        <v>11.6</v>
      </c>
      <c r="H9" s="10" t="s">
        <v>11</v>
      </c>
      <c r="I9" s="12"/>
      <c r="J9" s="8" t="s">
        <v>10</v>
      </c>
      <c r="K9" s="13">
        <v>11.6</v>
      </c>
      <c r="L9" s="10" t="s">
        <v>11</v>
      </c>
    </row>
    <row r="10" spans="2:12" x14ac:dyDescent="0.25">
      <c r="B10" s="8" t="s">
        <v>12</v>
      </c>
      <c r="C10" s="9">
        <v>4.7</v>
      </c>
      <c r="D10" s="10" t="s">
        <v>13</v>
      </c>
      <c r="F10" s="8" t="s">
        <v>12</v>
      </c>
      <c r="G10" s="11">
        <v>4.7</v>
      </c>
      <c r="H10" s="10" t="s">
        <v>13</v>
      </c>
      <c r="I10" s="12"/>
      <c r="J10" s="8" t="s">
        <v>12</v>
      </c>
      <c r="K10" s="14">
        <v>4.7</v>
      </c>
      <c r="L10" s="10" t="s">
        <v>13</v>
      </c>
    </row>
    <row r="11" spans="2:12" x14ac:dyDescent="0.25">
      <c r="B11" s="15" t="s">
        <v>14</v>
      </c>
      <c r="C11" s="16">
        <f>((3.142*(C9/2)^2)/1000)*C10</f>
        <v>0.49677533600000001</v>
      </c>
      <c r="D11" s="17" t="s">
        <v>15</v>
      </c>
      <c r="F11" s="15" t="s">
        <v>14</v>
      </c>
      <c r="G11" s="16">
        <f>((3.142*(G9/2)^2)/1000)*G10</f>
        <v>0.49677533600000001</v>
      </c>
      <c r="H11" s="17" t="s">
        <v>15</v>
      </c>
      <c r="I11" s="18"/>
      <c r="J11" s="15" t="s">
        <v>14</v>
      </c>
      <c r="K11" s="16">
        <f>((3.142*(K9/2)^2)/1000)*K10</f>
        <v>0.49677533600000001</v>
      </c>
      <c r="L11" s="17" t="s">
        <v>15</v>
      </c>
    </row>
    <row r="12" spans="2:12" x14ac:dyDescent="0.25">
      <c r="B12" s="15" t="s">
        <v>16</v>
      </c>
      <c r="C12" s="19">
        <v>0.1</v>
      </c>
      <c r="D12" s="17" t="s">
        <v>17</v>
      </c>
      <c r="F12" s="15" t="s">
        <v>16</v>
      </c>
      <c r="G12" s="20">
        <v>0.1</v>
      </c>
      <c r="H12" s="17" t="s">
        <v>17</v>
      </c>
      <c r="I12" s="12"/>
      <c r="J12" s="15" t="s">
        <v>16</v>
      </c>
      <c r="K12" s="20">
        <v>0.1</v>
      </c>
      <c r="L12" s="17" t="s">
        <v>17</v>
      </c>
    </row>
    <row r="13" spans="2:12" x14ac:dyDescent="0.25">
      <c r="B13" s="15" t="s">
        <v>18</v>
      </c>
      <c r="C13" s="21">
        <f>C11/C12</f>
        <v>4.9677533599999997</v>
      </c>
      <c r="D13" s="17" t="s">
        <v>19</v>
      </c>
      <c r="F13" s="15" t="s">
        <v>18</v>
      </c>
      <c r="G13" s="21">
        <f>G11/G12</f>
        <v>4.9677533599999997</v>
      </c>
      <c r="H13" s="17" t="s">
        <v>19</v>
      </c>
      <c r="I13" s="18"/>
      <c r="J13" s="15" t="s">
        <v>18</v>
      </c>
      <c r="K13" s="21">
        <f>K11/K12</f>
        <v>4.9677533599999997</v>
      </c>
      <c r="L13" s="17" t="s">
        <v>19</v>
      </c>
    </row>
    <row r="14" spans="2:12" x14ac:dyDescent="0.25">
      <c r="B14" s="34" t="s">
        <v>20</v>
      </c>
      <c r="C14" s="35"/>
      <c r="D14" s="36"/>
      <c r="F14" s="34" t="s">
        <v>21</v>
      </c>
      <c r="G14" s="35"/>
      <c r="H14" s="36"/>
      <c r="I14" s="7"/>
      <c r="J14" s="34" t="s">
        <v>21</v>
      </c>
      <c r="K14" s="35"/>
      <c r="L14" s="36"/>
    </row>
    <row r="15" spans="2:12" x14ac:dyDescent="0.25">
      <c r="B15" s="22" t="s">
        <v>12</v>
      </c>
      <c r="C15" s="23">
        <f t="shared" ref="C15:C16" si="0">C10</f>
        <v>4.7</v>
      </c>
      <c r="D15" s="24" t="s">
        <v>13</v>
      </c>
      <c r="F15" s="8" t="s">
        <v>10</v>
      </c>
      <c r="G15" s="13">
        <v>11.6</v>
      </c>
      <c r="H15" s="10" t="s">
        <v>11</v>
      </c>
      <c r="I15" s="12"/>
      <c r="J15" s="8" t="s">
        <v>10</v>
      </c>
      <c r="K15" s="13">
        <v>11.6</v>
      </c>
      <c r="L15" s="10" t="s">
        <v>11</v>
      </c>
    </row>
    <row r="16" spans="2:12" x14ac:dyDescent="0.25">
      <c r="B16" s="22" t="s">
        <v>14</v>
      </c>
      <c r="C16" s="25">
        <f t="shared" si="0"/>
        <v>0.49677533600000001</v>
      </c>
      <c r="D16" s="24" t="s">
        <v>15</v>
      </c>
      <c r="F16" s="8" t="s">
        <v>12</v>
      </c>
      <c r="G16" s="14">
        <v>4.7</v>
      </c>
      <c r="H16" s="10" t="s">
        <v>13</v>
      </c>
      <c r="I16" s="12"/>
      <c r="J16" s="8" t="s">
        <v>12</v>
      </c>
      <c r="K16" s="14">
        <v>4.7</v>
      </c>
      <c r="L16" s="10" t="s">
        <v>13</v>
      </c>
    </row>
    <row r="17" spans="2:12" x14ac:dyDescent="0.25">
      <c r="B17" s="22" t="s">
        <v>18</v>
      </c>
      <c r="C17" s="25">
        <f>C13</f>
        <v>4.9677533599999997</v>
      </c>
      <c r="D17" s="24" t="s">
        <v>19</v>
      </c>
      <c r="F17" s="15" t="s">
        <v>14</v>
      </c>
      <c r="G17" s="16">
        <f>((3.142*(G15/2)^2)/1000)*G16</f>
        <v>0.49677533600000001</v>
      </c>
      <c r="H17" s="17" t="s">
        <v>15</v>
      </c>
      <c r="I17" s="18"/>
      <c r="J17" s="15" t="s">
        <v>14</v>
      </c>
      <c r="K17" s="16">
        <f>((3.142*(K15/2)^2)/1000)*K16</f>
        <v>0.49677533600000001</v>
      </c>
      <c r="L17" s="17" t="s">
        <v>15</v>
      </c>
    </row>
    <row r="18" spans="2:12" x14ac:dyDescent="0.25">
      <c r="F18" s="15" t="s">
        <v>16</v>
      </c>
      <c r="G18" s="20">
        <v>0.1</v>
      </c>
      <c r="H18" s="17" t="s">
        <v>17</v>
      </c>
      <c r="I18" s="12"/>
      <c r="J18" s="15" t="s">
        <v>16</v>
      </c>
      <c r="K18" s="20">
        <v>0.1</v>
      </c>
      <c r="L18" s="17" t="s">
        <v>17</v>
      </c>
    </row>
    <row r="19" spans="2:12" x14ac:dyDescent="0.25">
      <c r="F19" s="15" t="s">
        <v>18</v>
      </c>
      <c r="G19" s="21">
        <f>G17/G18</f>
        <v>4.9677533599999997</v>
      </c>
      <c r="H19" s="17" t="s">
        <v>19</v>
      </c>
      <c r="I19" s="18"/>
      <c r="J19" s="15" t="s">
        <v>18</v>
      </c>
      <c r="K19" s="21">
        <f>K17/K18</f>
        <v>4.9677533599999997</v>
      </c>
      <c r="L19" s="17" t="s">
        <v>19</v>
      </c>
    </row>
    <row r="20" spans="2:12" x14ac:dyDescent="0.25">
      <c r="F20" s="34" t="s">
        <v>20</v>
      </c>
      <c r="G20" s="35"/>
      <c r="H20" s="36"/>
      <c r="I20" s="7"/>
      <c r="J20" s="34" t="s">
        <v>22</v>
      </c>
      <c r="K20" s="35"/>
      <c r="L20" s="36"/>
    </row>
    <row r="21" spans="2:12" x14ac:dyDescent="0.25">
      <c r="F21" s="22" t="s">
        <v>12</v>
      </c>
      <c r="G21" s="23">
        <f t="shared" ref="G21:G22" si="1">G10+G16</f>
        <v>9.4</v>
      </c>
      <c r="H21" s="24" t="s">
        <v>13</v>
      </c>
      <c r="I21" s="12"/>
      <c r="J21" s="8" t="s">
        <v>10</v>
      </c>
      <c r="K21" s="13">
        <v>11.6</v>
      </c>
      <c r="L21" s="10" t="s">
        <v>11</v>
      </c>
    </row>
    <row r="22" spans="2:12" x14ac:dyDescent="0.25">
      <c r="F22" s="22" t="s">
        <v>14</v>
      </c>
      <c r="G22" s="25">
        <f t="shared" si="1"/>
        <v>0.99355067200000002</v>
      </c>
      <c r="H22" s="24" t="s">
        <v>15</v>
      </c>
      <c r="I22" s="12"/>
      <c r="J22" s="8" t="s">
        <v>12</v>
      </c>
      <c r="K22" s="14">
        <v>4.7</v>
      </c>
      <c r="L22" s="10" t="s">
        <v>13</v>
      </c>
    </row>
    <row r="23" spans="2:12" x14ac:dyDescent="0.25">
      <c r="F23" s="22" t="s">
        <v>18</v>
      </c>
      <c r="G23" s="25">
        <f>G13+G19</f>
        <v>9.9355067199999993</v>
      </c>
      <c r="H23" s="24" t="s">
        <v>19</v>
      </c>
      <c r="I23" s="18"/>
      <c r="J23" s="15" t="s">
        <v>14</v>
      </c>
      <c r="K23" s="16">
        <f>((3.142*(K21/2)^2)/1000)*K22</f>
        <v>0.49677533600000001</v>
      </c>
      <c r="L23" s="17" t="s">
        <v>15</v>
      </c>
    </row>
    <row r="24" spans="2:12" x14ac:dyDescent="0.25">
      <c r="F24" s="12"/>
      <c r="G24" s="12"/>
      <c r="H24" s="12"/>
      <c r="I24" s="12"/>
      <c r="J24" s="15" t="s">
        <v>16</v>
      </c>
      <c r="K24" s="20">
        <v>0.1</v>
      </c>
      <c r="L24" s="17" t="s">
        <v>17</v>
      </c>
    </row>
    <row r="25" spans="2:12" x14ac:dyDescent="0.25">
      <c r="F25" s="18"/>
      <c r="G25" s="18"/>
      <c r="H25" s="18"/>
      <c r="I25" s="18"/>
      <c r="J25" s="15" t="s">
        <v>18</v>
      </c>
      <c r="K25" s="21">
        <f>K23/K24</f>
        <v>4.9677533599999997</v>
      </c>
      <c r="L25" s="17" t="s">
        <v>19</v>
      </c>
    </row>
    <row r="26" spans="2:12" x14ac:dyDescent="0.25">
      <c r="F26" s="7"/>
      <c r="G26" s="7"/>
      <c r="H26" s="7"/>
      <c r="I26" s="7"/>
      <c r="J26" s="34" t="s">
        <v>20</v>
      </c>
      <c r="K26" s="35"/>
      <c r="L26" s="36"/>
    </row>
    <row r="27" spans="2:12" x14ac:dyDescent="0.25">
      <c r="F27" s="26"/>
      <c r="G27" s="26"/>
      <c r="H27" s="26"/>
      <c r="I27" s="26"/>
      <c r="J27" s="22" t="s">
        <v>12</v>
      </c>
      <c r="K27" s="23">
        <f t="shared" ref="K27:K28" si="2">K10+K16+K22</f>
        <v>14.100000000000001</v>
      </c>
      <c r="L27" s="24" t="s">
        <v>13</v>
      </c>
    </row>
    <row r="28" spans="2:12" x14ac:dyDescent="0.25">
      <c r="F28" s="26"/>
      <c r="G28" s="26"/>
      <c r="H28" s="26"/>
      <c r="I28" s="26"/>
      <c r="J28" s="22" t="s">
        <v>14</v>
      </c>
      <c r="K28" s="25">
        <f t="shared" si="2"/>
        <v>1.490326008</v>
      </c>
      <c r="L28" s="24" t="s">
        <v>15</v>
      </c>
    </row>
    <row r="29" spans="2:12" x14ac:dyDescent="0.25">
      <c r="F29" s="26"/>
      <c r="G29" s="26"/>
      <c r="H29" s="26"/>
      <c r="I29" s="26"/>
      <c r="J29" s="22" t="s">
        <v>18</v>
      </c>
      <c r="K29" s="25">
        <f>K13+K19+K25</f>
        <v>14.903260079999999</v>
      </c>
      <c r="L29" s="24" t="s">
        <v>19</v>
      </c>
    </row>
  </sheetData>
  <mergeCells count="12">
    <mergeCell ref="B14:D14"/>
    <mergeCell ref="B7:D7"/>
    <mergeCell ref="F7:H7"/>
    <mergeCell ref="J7:L7"/>
    <mergeCell ref="B8:D8"/>
    <mergeCell ref="F8:H8"/>
    <mergeCell ref="J8:L8"/>
    <mergeCell ref="F14:H14"/>
    <mergeCell ref="J14:L14"/>
    <mergeCell ref="F20:H20"/>
    <mergeCell ref="J20:L20"/>
    <mergeCell ref="J26:L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L45"/>
  <sheetViews>
    <sheetView workbookViewId="0">
      <selection activeCell="K6" sqref="K6"/>
    </sheetView>
  </sheetViews>
  <sheetFormatPr defaultColWidth="14.44140625" defaultRowHeight="15.75" customHeight="1" x14ac:dyDescent="0.25"/>
  <cols>
    <col min="1" max="1" width="4.6640625" customWidth="1"/>
    <col min="2" max="2" width="20.109375" customWidth="1"/>
    <col min="3" max="3" width="15.6640625" customWidth="1"/>
    <col min="4" max="4" width="20.88671875" customWidth="1"/>
    <col min="5" max="5" width="9.88671875" customWidth="1"/>
    <col min="6" max="6" width="21.88671875" customWidth="1"/>
    <col min="7" max="7" width="18.6640625" customWidth="1"/>
    <col min="8" max="8" width="22.88671875" customWidth="1"/>
    <col min="9" max="9" width="10.6640625" customWidth="1"/>
    <col min="10" max="10" width="21.88671875" customWidth="1"/>
    <col min="11" max="11" width="18.88671875" customWidth="1"/>
    <col min="12" max="12" width="23.88671875" customWidth="1"/>
  </cols>
  <sheetData>
    <row r="2" spans="2:12" ht="24" customHeight="1" x14ac:dyDescent="0.25">
      <c r="B2" s="38" t="s">
        <v>23</v>
      </c>
      <c r="C2" s="39"/>
      <c r="D2" s="40"/>
      <c r="F2" s="53" t="s">
        <v>35</v>
      </c>
      <c r="G2" s="48"/>
      <c r="H2" s="49"/>
      <c r="J2" s="53" t="s">
        <v>34</v>
      </c>
      <c r="K2" s="48"/>
      <c r="L2" s="49"/>
    </row>
    <row r="3" spans="2:12" ht="24" customHeight="1" x14ac:dyDescent="0.25">
      <c r="B3" s="41"/>
      <c r="C3" s="42"/>
      <c r="D3" s="43"/>
      <c r="F3" s="50"/>
      <c r="G3" s="51"/>
      <c r="H3" s="52"/>
      <c r="J3" s="50"/>
      <c r="K3" s="51"/>
      <c r="L3" s="52"/>
    </row>
    <row r="5" spans="2:12" ht="13.2" x14ac:dyDescent="0.25">
      <c r="B5" s="8" t="s">
        <v>10</v>
      </c>
      <c r="C5" s="27">
        <v>11.6</v>
      </c>
      <c r="D5" s="10" t="s">
        <v>11</v>
      </c>
      <c r="F5" s="8" t="s">
        <v>10</v>
      </c>
      <c r="G5" s="9">
        <v>14.4</v>
      </c>
      <c r="H5" s="10" t="s">
        <v>11</v>
      </c>
      <c r="J5" s="8" t="s">
        <v>10</v>
      </c>
      <c r="K5" s="9">
        <v>18</v>
      </c>
      <c r="L5" s="10" t="s">
        <v>11</v>
      </c>
    </row>
    <row r="6" spans="2:12" ht="13.2" x14ac:dyDescent="0.25">
      <c r="B6" s="15" t="s">
        <v>16</v>
      </c>
      <c r="C6" s="28">
        <v>0.1</v>
      </c>
      <c r="D6" s="17" t="s">
        <v>17</v>
      </c>
      <c r="F6" s="15" t="s">
        <v>16</v>
      </c>
      <c r="G6" s="19">
        <v>0.1</v>
      </c>
      <c r="H6" s="17" t="s">
        <v>17</v>
      </c>
      <c r="J6" s="15" t="s">
        <v>16</v>
      </c>
      <c r="K6" s="19">
        <v>0.1</v>
      </c>
      <c r="L6" s="17" t="s">
        <v>17</v>
      </c>
    </row>
    <row r="8" spans="2:12" ht="13.2" x14ac:dyDescent="0.25">
      <c r="B8" s="37" t="s">
        <v>24</v>
      </c>
      <c r="C8" s="35"/>
      <c r="D8" s="36"/>
      <c r="F8" s="37" t="s">
        <v>24</v>
      </c>
      <c r="G8" s="35"/>
      <c r="H8" s="36"/>
      <c r="J8" s="37" t="s">
        <v>24</v>
      </c>
      <c r="K8" s="35"/>
      <c r="L8" s="36"/>
    </row>
    <row r="9" spans="2:12" ht="13.2" x14ac:dyDescent="0.25">
      <c r="B9" s="29" t="s">
        <v>25</v>
      </c>
      <c r="C9" s="29" t="s">
        <v>26</v>
      </c>
      <c r="D9" s="29" t="s">
        <v>27</v>
      </c>
      <c r="F9" s="29" t="s">
        <v>25</v>
      </c>
      <c r="G9" s="29" t="s">
        <v>26</v>
      </c>
      <c r="H9" s="29" t="s">
        <v>27</v>
      </c>
      <c r="J9" s="29" t="s">
        <v>25</v>
      </c>
      <c r="K9" s="29" t="s">
        <v>26</v>
      </c>
      <c r="L9" s="29" t="s">
        <v>27</v>
      </c>
    </row>
    <row r="10" spans="2:12" ht="13.2" x14ac:dyDescent="0.25">
      <c r="B10" s="27">
        <v>1</v>
      </c>
      <c r="C10" s="30">
        <f t="shared" ref="C10:C45" si="0">((3.142*($C$5/2)^2)/1000)*B10</f>
        <v>0.10569687999999999</v>
      </c>
      <c r="D10" s="31">
        <f t="shared" ref="D10:D45" si="1">C10/$C$6</f>
        <v>1.0569687999999999</v>
      </c>
      <c r="F10" s="27">
        <v>1</v>
      </c>
      <c r="G10" s="30">
        <f t="shared" ref="G10:G45" si="2">((3.142*($G$5/2)^2)/1000)*F10</f>
        <v>0.16288128000000002</v>
      </c>
      <c r="H10" s="31">
        <f t="shared" ref="H10:H45" si="3">G10/$G$6</f>
        <v>1.6288128000000002</v>
      </c>
      <c r="J10" s="27">
        <v>1</v>
      </c>
      <c r="K10" s="30">
        <f t="shared" ref="K10:K45" si="4">((3.142*($K$5/2)^2)/1000)*J10</f>
        <v>0.25450200000000001</v>
      </c>
      <c r="L10" s="31">
        <f t="shared" ref="L10:L45" si="5">K10/$K$6</f>
        <v>2.5450200000000001</v>
      </c>
    </row>
    <row r="11" spans="2:12" ht="13.2" x14ac:dyDescent="0.25">
      <c r="B11" s="27">
        <v>2</v>
      </c>
      <c r="C11" s="30">
        <f t="shared" si="0"/>
        <v>0.21139375999999999</v>
      </c>
      <c r="D11" s="31">
        <f t="shared" si="1"/>
        <v>2.1139375999999999</v>
      </c>
      <c r="F11" s="27">
        <v>2</v>
      </c>
      <c r="G11" s="30">
        <f t="shared" si="2"/>
        <v>0.32576256000000003</v>
      </c>
      <c r="H11" s="31">
        <f t="shared" si="3"/>
        <v>3.2576256000000003</v>
      </c>
      <c r="J11" s="27">
        <v>2</v>
      </c>
      <c r="K11" s="30">
        <f t="shared" si="4"/>
        <v>0.50900400000000001</v>
      </c>
      <c r="L11" s="31">
        <f t="shared" si="5"/>
        <v>5.0900400000000001</v>
      </c>
    </row>
    <row r="12" spans="2:12" ht="13.2" x14ac:dyDescent="0.25">
      <c r="B12" s="27">
        <v>3</v>
      </c>
      <c r="C12" s="30">
        <f t="shared" si="0"/>
        <v>0.31709063999999998</v>
      </c>
      <c r="D12" s="31">
        <f t="shared" si="1"/>
        <v>3.1709063999999998</v>
      </c>
      <c r="F12" s="27">
        <v>3</v>
      </c>
      <c r="G12" s="30">
        <f t="shared" si="2"/>
        <v>0.48864384000000005</v>
      </c>
      <c r="H12" s="31">
        <f t="shared" si="3"/>
        <v>4.8864384000000003</v>
      </c>
      <c r="J12" s="27">
        <v>3</v>
      </c>
      <c r="K12" s="30">
        <f t="shared" si="4"/>
        <v>0.76350600000000002</v>
      </c>
      <c r="L12" s="31">
        <f t="shared" si="5"/>
        <v>7.6350600000000002</v>
      </c>
    </row>
    <row r="13" spans="2:12" ht="13.2" x14ac:dyDescent="0.25">
      <c r="B13" s="27">
        <v>4</v>
      </c>
      <c r="C13" s="30">
        <f t="shared" si="0"/>
        <v>0.42278751999999997</v>
      </c>
      <c r="D13" s="31">
        <f t="shared" si="1"/>
        <v>4.2278751999999997</v>
      </c>
      <c r="F13" s="27">
        <v>4</v>
      </c>
      <c r="G13" s="30">
        <f t="shared" si="2"/>
        <v>0.65152512000000007</v>
      </c>
      <c r="H13" s="31">
        <f t="shared" si="3"/>
        <v>6.5152512000000007</v>
      </c>
      <c r="J13" s="27">
        <v>4</v>
      </c>
      <c r="K13" s="30">
        <f t="shared" si="4"/>
        <v>1.018008</v>
      </c>
      <c r="L13" s="31">
        <f t="shared" si="5"/>
        <v>10.18008</v>
      </c>
    </row>
    <row r="14" spans="2:12" ht="13.2" x14ac:dyDescent="0.25">
      <c r="B14" s="27">
        <v>5</v>
      </c>
      <c r="C14" s="30">
        <f t="shared" si="0"/>
        <v>0.52848439999999997</v>
      </c>
      <c r="D14" s="31">
        <f t="shared" si="1"/>
        <v>5.2848439999999997</v>
      </c>
      <c r="F14" s="27">
        <v>5</v>
      </c>
      <c r="G14" s="30">
        <f t="shared" si="2"/>
        <v>0.81440640000000009</v>
      </c>
      <c r="H14" s="31">
        <f t="shared" si="3"/>
        <v>8.1440640000000002</v>
      </c>
      <c r="J14" s="27">
        <v>5</v>
      </c>
      <c r="K14" s="30">
        <f t="shared" si="4"/>
        <v>1.27251</v>
      </c>
      <c r="L14" s="31">
        <f t="shared" si="5"/>
        <v>12.725099999999999</v>
      </c>
    </row>
    <row r="15" spans="2:12" ht="13.2" x14ac:dyDescent="0.25">
      <c r="B15" s="27">
        <v>6</v>
      </c>
      <c r="C15" s="30">
        <f t="shared" si="0"/>
        <v>0.63418127999999996</v>
      </c>
      <c r="D15" s="31">
        <f t="shared" si="1"/>
        <v>6.3418127999999996</v>
      </c>
      <c r="F15" s="27">
        <v>6</v>
      </c>
      <c r="G15" s="30">
        <f t="shared" si="2"/>
        <v>0.9772876800000001</v>
      </c>
      <c r="H15" s="31">
        <f t="shared" si="3"/>
        <v>9.7728768000000006</v>
      </c>
      <c r="J15" s="27">
        <v>6</v>
      </c>
      <c r="K15" s="30">
        <f t="shared" si="4"/>
        <v>1.527012</v>
      </c>
      <c r="L15" s="31">
        <f t="shared" si="5"/>
        <v>15.27012</v>
      </c>
    </row>
    <row r="16" spans="2:12" ht="13.2" x14ac:dyDescent="0.25">
      <c r="B16" s="27">
        <v>7</v>
      </c>
      <c r="C16" s="30">
        <f t="shared" si="0"/>
        <v>0.73987815999999995</v>
      </c>
      <c r="D16" s="31">
        <f t="shared" si="1"/>
        <v>7.3987815999999995</v>
      </c>
      <c r="F16" s="27">
        <v>7</v>
      </c>
      <c r="G16" s="30">
        <f t="shared" si="2"/>
        <v>1.14016896</v>
      </c>
      <c r="H16" s="31">
        <f t="shared" si="3"/>
        <v>11.401689599999999</v>
      </c>
      <c r="J16" s="27">
        <v>7</v>
      </c>
      <c r="K16" s="30">
        <f t="shared" si="4"/>
        <v>1.781514</v>
      </c>
      <c r="L16" s="31">
        <f t="shared" si="5"/>
        <v>17.81514</v>
      </c>
    </row>
    <row r="17" spans="2:12" ht="13.2" x14ac:dyDescent="0.25">
      <c r="B17" s="27">
        <v>8</v>
      </c>
      <c r="C17" s="30">
        <f t="shared" si="0"/>
        <v>0.84557503999999994</v>
      </c>
      <c r="D17" s="31">
        <f t="shared" si="1"/>
        <v>8.4557503999999994</v>
      </c>
      <c r="F17" s="27">
        <v>8</v>
      </c>
      <c r="G17" s="30">
        <f t="shared" si="2"/>
        <v>1.3030502400000001</v>
      </c>
      <c r="H17" s="31">
        <f t="shared" si="3"/>
        <v>13.030502400000001</v>
      </c>
      <c r="J17" s="27">
        <v>8</v>
      </c>
      <c r="K17" s="30">
        <f t="shared" si="4"/>
        <v>2.036016</v>
      </c>
      <c r="L17" s="31">
        <f t="shared" si="5"/>
        <v>20.36016</v>
      </c>
    </row>
    <row r="18" spans="2:12" ht="13.2" x14ac:dyDescent="0.25">
      <c r="B18" s="27">
        <v>9</v>
      </c>
      <c r="C18" s="30">
        <f t="shared" si="0"/>
        <v>0.95127191999999994</v>
      </c>
      <c r="D18" s="31">
        <f t="shared" si="1"/>
        <v>9.5127191999999994</v>
      </c>
      <c r="F18" s="27">
        <v>9</v>
      </c>
      <c r="G18" s="30">
        <f t="shared" si="2"/>
        <v>1.4659315200000003</v>
      </c>
      <c r="H18" s="31">
        <f t="shared" si="3"/>
        <v>14.659315200000002</v>
      </c>
      <c r="J18" s="27">
        <v>9</v>
      </c>
      <c r="K18" s="30">
        <f t="shared" si="4"/>
        <v>2.2905180000000001</v>
      </c>
      <c r="L18" s="31">
        <f t="shared" si="5"/>
        <v>22.905179999999998</v>
      </c>
    </row>
    <row r="19" spans="2:12" ht="13.2" x14ac:dyDescent="0.25">
      <c r="B19" s="27">
        <v>10</v>
      </c>
      <c r="C19" s="30">
        <f t="shared" si="0"/>
        <v>1.0569687999999999</v>
      </c>
      <c r="D19" s="31">
        <f t="shared" si="1"/>
        <v>10.569687999999999</v>
      </c>
      <c r="F19" s="27">
        <v>10</v>
      </c>
      <c r="G19" s="30">
        <f t="shared" si="2"/>
        <v>1.6288128000000002</v>
      </c>
      <c r="H19" s="31">
        <f t="shared" si="3"/>
        <v>16.288128</v>
      </c>
      <c r="J19" s="27">
        <v>10</v>
      </c>
      <c r="K19" s="30">
        <f t="shared" si="4"/>
        <v>2.5450200000000001</v>
      </c>
      <c r="L19" s="31">
        <f t="shared" si="5"/>
        <v>25.450199999999999</v>
      </c>
    </row>
    <row r="20" spans="2:12" ht="13.2" x14ac:dyDescent="0.25">
      <c r="B20" s="27">
        <v>11</v>
      </c>
      <c r="C20" s="30">
        <f t="shared" si="0"/>
        <v>1.1626656799999999</v>
      </c>
      <c r="D20" s="31">
        <f t="shared" si="1"/>
        <v>11.626656799999999</v>
      </c>
      <c r="F20" s="27">
        <v>11</v>
      </c>
      <c r="G20" s="30">
        <f t="shared" si="2"/>
        <v>1.7916940800000001</v>
      </c>
      <c r="H20" s="31">
        <f t="shared" si="3"/>
        <v>17.916940799999999</v>
      </c>
      <c r="J20" s="27">
        <v>11</v>
      </c>
      <c r="K20" s="30">
        <f t="shared" si="4"/>
        <v>2.7995220000000001</v>
      </c>
      <c r="L20" s="31">
        <f t="shared" si="5"/>
        <v>27.99522</v>
      </c>
    </row>
    <row r="21" spans="2:12" ht="13.2" x14ac:dyDescent="0.25">
      <c r="B21" s="27">
        <v>12</v>
      </c>
      <c r="C21" s="30">
        <f t="shared" si="0"/>
        <v>1.2683625599999999</v>
      </c>
      <c r="D21" s="31">
        <f t="shared" si="1"/>
        <v>12.683625599999999</v>
      </c>
      <c r="F21" s="27">
        <v>12</v>
      </c>
      <c r="G21" s="30">
        <f t="shared" si="2"/>
        <v>1.9545753600000002</v>
      </c>
      <c r="H21" s="31">
        <f t="shared" si="3"/>
        <v>19.545753600000001</v>
      </c>
      <c r="J21" s="27">
        <v>12</v>
      </c>
      <c r="K21" s="30">
        <f t="shared" si="4"/>
        <v>3.0540240000000001</v>
      </c>
      <c r="L21" s="31">
        <f t="shared" si="5"/>
        <v>30.540240000000001</v>
      </c>
    </row>
    <row r="22" spans="2:12" ht="13.2" x14ac:dyDescent="0.25">
      <c r="B22" s="27">
        <v>13</v>
      </c>
      <c r="C22" s="30">
        <f t="shared" si="0"/>
        <v>1.3740594399999999</v>
      </c>
      <c r="D22" s="31">
        <f t="shared" si="1"/>
        <v>13.740594399999999</v>
      </c>
      <c r="F22" s="27">
        <v>13</v>
      </c>
      <c r="G22" s="30">
        <f t="shared" si="2"/>
        <v>2.1174566400000003</v>
      </c>
      <c r="H22" s="31">
        <f t="shared" si="3"/>
        <v>21.174566400000003</v>
      </c>
      <c r="J22" s="27">
        <v>13</v>
      </c>
      <c r="K22" s="30">
        <f t="shared" si="4"/>
        <v>3.3085260000000001</v>
      </c>
      <c r="L22" s="31">
        <f t="shared" si="5"/>
        <v>33.085259999999998</v>
      </c>
    </row>
    <row r="23" spans="2:12" ht="13.2" x14ac:dyDescent="0.25">
      <c r="B23" s="27">
        <v>14</v>
      </c>
      <c r="C23" s="30">
        <f t="shared" si="0"/>
        <v>1.4797563199999999</v>
      </c>
      <c r="D23" s="31">
        <f t="shared" si="1"/>
        <v>14.797563199999999</v>
      </c>
      <c r="F23" s="27">
        <v>14</v>
      </c>
      <c r="G23" s="30">
        <f t="shared" si="2"/>
        <v>2.28033792</v>
      </c>
      <c r="H23" s="31">
        <f t="shared" si="3"/>
        <v>22.803379199999998</v>
      </c>
      <c r="J23" s="27">
        <v>14</v>
      </c>
      <c r="K23" s="30">
        <f t="shared" si="4"/>
        <v>3.5630280000000001</v>
      </c>
      <c r="L23" s="31">
        <f t="shared" si="5"/>
        <v>35.630279999999999</v>
      </c>
    </row>
    <row r="24" spans="2:12" ht="13.2" x14ac:dyDescent="0.25">
      <c r="B24" s="27">
        <v>15</v>
      </c>
      <c r="C24" s="30">
        <f t="shared" si="0"/>
        <v>1.5854531999999999</v>
      </c>
      <c r="D24" s="31">
        <f t="shared" si="1"/>
        <v>15.854531999999999</v>
      </c>
      <c r="F24" s="27">
        <v>15</v>
      </c>
      <c r="G24" s="30">
        <f t="shared" si="2"/>
        <v>2.4432192000000001</v>
      </c>
      <c r="H24" s="31">
        <f t="shared" si="3"/>
        <v>24.432192000000001</v>
      </c>
      <c r="J24" s="27">
        <v>15</v>
      </c>
      <c r="K24" s="30">
        <f t="shared" si="4"/>
        <v>3.8175300000000001</v>
      </c>
      <c r="L24" s="31">
        <f t="shared" si="5"/>
        <v>38.1753</v>
      </c>
    </row>
    <row r="25" spans="2:12" ht="13.2" x14ac:dyDescent="0.25">
      <c r="B25" s="27">
        <v>16</v>
      </c>
      <c r="C25" s="30">
        <f t="shared" si="0"/>
        <v>1.6911500799999999</v>
      </c>
      <c r="D25" s="31">
        <f t="shared" si="1"/>
        <v>16.911500799999999</v>
      </c>
      <c r="F25" s="27">
        <v>16</v>
      </c>
      <c r="G25" s="30">
        <f t="shared" si="2"/>
        <v>2.6061004800000003</v>
      </c>
      <c r="H25" s="31">
        <f t="shared" si="3"/>
        <v>26.061004800000003</v>
      </c>
      <c r="J25" s="27">
        <v>16</v>
      </c>
      <c r="K25" s="30">
        <f t="shared" si="4"/>
        <v>4.0720320000000001</v>
      </c>
      <c r="L25" s="31">
        <f t="shared" si="5"/>
        <v>40.720320000000001</v>
      </c>
    </row>
    <row r="26" spans="2:12" ht="13.2" x14ac:dyDescent="0.25">
      <c r="B26" s="27">
        <v>17</v>
      </c>
      <c r="C26" s="30">
        <f t="shared" si="0"/>
        <v>1.7968469599999999</v>
      </c>
      <c r="D26" s="31">
        <f t="shared" si="1"/>
        <v>17.968469599999999</v>
      </c>
      <c r="F26" s="27">
        <v>17</v>
      </c>
      <c r="G26" s="30">
        <f t="shared" si="2"/>
        <v>2.7689817600000004</v>
      </c>
      <c r="H26" s="31">
        <f t="shared" si="3"/>
        <v>27.689817600000001</v>
      </c>
      <c r="J26" s="27">
        <v>17</v>
      </c>
      <c r="K26" s="30">
        <f t="shared" si="4"/>
        <v>4.3265340000000005</v>
      </c>
      <c r="L26" s="31">
        <f t="shared" si="5"/>
        <v>43.265340000000002</v>
      </c>
    </row>
    <row r="27" spans="2:12" ht="13.2" x14ac:dyDescent="0.25">
      <c r="B27" s="27">
        <v>18</v>
      </c>
      <c r="C27" s="30">
        <f t="shared" si="0"/>
        <v>1.9025438399999999</v>
      </c>
      <c r="D27" s="31">
        <f t="shared" si="1"/>
        <v>19.025438399999999</v>
      </c>
      <c r="F27" s="27">
        <v>18</v>
      </c>
      <c r="G27" s="30">
        <f t="shared" si="2"/>
        <v>2.9318630400000005</v>
      </c>
      <c r="H27" s="31">
        <f t="shared" si="3"/>
        <v>29.318630400000004</v>
      </c>
      <c r="J27" s="27">
        <v>18</v>
      </c>
      <c r="K27" s="30">
        <f t="shared" si="4"/>
        <v>4.5810360000000001</v>
      </c>
      <c r="L27" s="31">
        <f t="shared" si="5"/>
        <v>45.810359999999996</v>
      </c>
    </row>
    <row r="28" spans="2:12" ht="13.2" x14ac:dyDescent="0.25">
      <c r="B28" s="27">
        <v>19</v>
      </c>
      <c r="C28" s="30">
        <f t="shared" si="0"/>
        <v>2.0082407199999999</v>
      </c>
      <c r="D28" s="31">
        <f t="shared" si="1"/>
        <v>20.082407199999999</v>
      </c>
      <c r="F28" s="27">
        <v>19</v>
      </c>
      <c r="G28" s="30">
        <f t="shared" si="2"/>
        <v>3.0947443200000002</v>
      </c>
      <c r="H28" s="31">
        <f t="shared" si="3"/>
        <v>30.947443200000002</v>
      </c>
      <c r="J28" s="27">
        <v>19</v>
      </c>
      <c r="K28" s="30">
        <f t="shared" si="4"/>
        <v>4.8355379999999997</v>
      </c>
      <c r="L28" s="31">
        <f t="shared" si="5"/>
        <v>48.355379999999997</v>
      </c>
    </row>
    <row r="29" spans="2:12" ht="13.2" x14ac:dyDescent="0.25">
      <c r="B29" s="27">
        <v>20</v>
      </c>
      <c r="C29" s="30">
        <f t="shared" si="0"/>
        <v>2.1139375999999999</v>
      </c>
      <c r="D29" s="31">
        <f t="shared" si="1"/>
        <v>21.139375999999999</v>
      </c>
      <c r="F29" s="27">
        <v>20</v>
      </c>
      <c r="G29" s="30">
        <f t="shared" si="2"/>
        <v>3.2576256000000003</v>
      </c>
      <c r="H29" s="31">
        <f t="shared" si="3"/>
        <v>32.576256000000001</v>
      </c>
      <c r="J29" s="27">
        <v>20</v>
      </c>
      <c r="K29" s="30">
        <f t="shared" si="4"/>
        <v>5.0900400000000001</v>
      </c>
      <c r="L29" s="31">
        <f t="shared" si="5"/>
        <v>50.900399999999998</v>
      </c>
    </row>
    <row r="30" spans="2:12" ht="13.2" x14ac:dyDescent="0.25">
      <c r="B30" s="27">
        <v>25</v>
      </c>
      <c r="C30" s="30">
        <f t="shared" si="0"/>
        <v>2.6424219999999998</v>
      </c>
      <c r="D30" s="31">
        <f t="shared" si="1"/>
        <v>26.424219999999998</v>
      </c>
      <c r="F30" s="27">
        <v>25</v>
      </c>
      <c r="G30" s="30">
        <f t="shared" si="2"/>
        <v>4.0720320000000001</v>
      </c>
      <c r="H30" s="31">
        <f t="shared" si="3"/>
        <v>40.720320000000001</v>
      </c>
      <c r="J30" s="27">
        <v>25</v>
      </c>
      <c r="K30" s="30">
        <f t="shared" si="4"/>
        <v>6.3625500000000006</v>
      </c>
      <c r="L30" s="31">
        <f t="shared" si="5"/>
        <v>63.625500000000002</v>
      </c>
    </row>
    <row r="31" spans="2:12" ht="13.2" x14ac:dyDescent="0.25">
      <c r="B31" s="27">
        <v>30</v>
      </c>
      <c r="C31" s="30">
        <f t="shared" si="0"/>
        <v>3.1709063999999998</v>
      </c>
      <c r="D31" s="31">
        <f t="shared" si="1"/>
        <v>31.709063999999998</v>
      </c>
      <c r="F31" s="27">
        <v>30</v>
      </c>
      <c r="G31" s="30">
        <f t="shared" si="2"/>
        <v>4.8864384000000003</v>
      </c>
      <c r="H31" s="31">
        <f t="shared" si="3"/>
        <v>48.864384000000001</v>
      </c>
      <c r="J31" s="27">
        <v>30</v>
      </c>
      <c r="K31" s="30">
        <f t="shared" si="4"/>
        <v>7.6350600000000002</v>
      </c>
      <c r="L31" s="31">
        <f t="shared" si="5"/>
        <v>76.3506</v>
      </c>
    </row>
    <row r="32" spans="2:12" ht="13.2" x14ac:dyDescent="0.25">
      <c r="B32" s="27">
        <v>35</v>
      </c>
      <c r="C32" s="30">
        <f t="shared" si="0"/>
        <v>3.6993907999999998</v>
      </c>
      <c r="D32" s="31">
        <f t="shared" si="1"/>
        <v>36.993907999999998</v>
      </c>
      <c r="F32" s="27">
        <v>35</v>
      </c>
      <c r="G32" s="30">
        <f t="shared" si="2"/>
        <v>5.7008448000000005</v>
      </c>
      <c r="H32" s="31">
        <f t="shared" si="3"/>
        <v>57.008448000000001</v>
      </c>
      <c r="J32" s="27">
        <v>35</v>
      </c>
      <c r="K32" s="30">
        <f t="shared" si="4"/>
        <v>8.9075699999999998</v>
      </c>
      <c r="L32" s="31">
        <f t="shared" si="5"/>
        <v>89.075699999999998</v>
      </c>
    </row>
    <row r="33" spans="2:12" ht="13.2" x14ac:dyDescent="0.25">
      <c r="B33" s="27">
        <v>40</v>
      </c>
      <c r="C33" s="30">
        <f t="shared" si="0"/>
        <v>4.2278751999999997</v>
      </c>
      <c r="D33" s="31">
        <f t="shared" si="1"/>
        <v>42.278751999999997</v>
      </c>
      <c r="F33" s="27">
        <v>40</v>
      </c>
      <c r="G33" s="30">
        <f t="shared" si="2"/>
        <v>6.5152512000000007</v>
      </c>
      <c r="H33" s="31">
        <f t="shared" si="3"/>
        <v>65.152512000000002</v>
      </c>
      <c r="J33" s="27">
        <v>40</v>
      </c>
      <c r="K33" s="30">
        <f t="shared" si="4"/>
        <v>10.18008</v>
      </c>
      <c r="L33" s="31">
        <f t="shared" si="5"/>
        <v>101.8008</v>
      </c>
    </row>
    <row r="34" spans="2:12" ht="13.2" x14ac:dyDescent="0.25">
      <c r="B34" s="27">
        <v>45</v>
      </c>
      <c r="C34" s="30">
        <f t="shared" si="0"/>
        <v>4.7563595999999997</v>
      </c>
      <c r="D34" s="31">
        <f t="shared" si="1"/>
        <v>47.563595999999997</v>
      </c>
      <c r="F34" s="27">
        <v>45</v>
      </c>
      <c r="G34" s="30">
        <f t="shared" si="2"/>
        <v>7.3296576000000009</v>
      </c>
      <c r="H34" s="31">
        <f t="shared" si="3"/>
        <v>73.296576000000002</v>
      </c>
      <c r="J34" s="27">
        <v>45</v>
      </c>
      <c r="K34" s="30">
        <f t="shared" si="4"/>
        <v>11.452590000000001</v>
      </c>
      <c r="L34" s="31">
        <f t="shared" si="5"/>
        <v>114.52590000000001</v>
      </c>
    </row>
    <row r="35" spans="2:12" ht="13.2" x14ac:dyDescent="0.25">
      <c r="B35" s="27">
        <v>50</v>
      </c>
      <c r="C35" s="30">
        <f t="shared" si="0"/>
        <v>5.2848439999999997</v>
      </c>
      <c r="D35" s="31">
        <f t="shared" si="1"/>
        <v>52.848439999999997</v>
      </c>
      <c r="F35" s="27">
        <v>50</v>
      </c>
      <c r="G35" s="30">
        <f t="shared" si="2"/>
        <v>8.1440640000000002</v>
      </c>
      <c r="H35" s="31">
        <f t="shared" si="3"/>
        <v>81.440640000000002</v>
      </c>
      <c r="J35" s="27">
        <v>50</v>
      </c>
      <c r="K35" s="30">
        <f t="shared" si="4"/>
        <v>12.725100000000001</v>
      </c>
      <c r="L35" s="31">
        <f t="shared" si="5"/>
        <v>127.251</v>
      </c>
    </row>
    <row r="36" spans="2:12" ht="13.2" x14ac:dyDescent="0.25">
      <c r="B36" s="27">
        <v>55</v>
      </c>
      <c r="C36" s="30">
        <f t="shared" si="0"/>
        <v>5.8133283999999996</v>
      </c>
      <c r="D36" s="31">
        <f t="shared" si="1"/>
        <v>58.133283999999996</v>
      </c>
      <c r="F36" s="27">
        <v>55</v>
      </c>
      <c r="G36" s="30">
        <f t="shared" si="2"/>
        <v>8.9584704000000013</v>
      </c>
      <c r="H36" s="31">
        <f t="shared" si="3"/>
        <v>89.584704000000002</v>
      </c>
      <c r="J36" s="27">
        <v>55</v>
      </c>
      <c r="K36" s="30">
        <f t="shared" si="4"/>
        <v>13.99761</v>
      </c>
      <c r="L36" s="31">
        <f t="shared" si="5"/>
        <v>139.9761</v>
      </c>
    </row>
    <row r="37" spans="2:12" ht="13.2" x14ac:dyDescent="0.25">
      <c r="B37" s="27">
        <v>60</v>
      </c>
      <c r="C37" s="30">
        <f t="shared" si="0"/>
        <v>6.3418127999999996</v>
      </c>
      <c r="D37" s="31">
        <f t="shared" si="1"/>
        <v>63.418127999999996</v>
      </c>
      <c r="F37" s="27">
        <v>60</v>
      </c>
      <c r="G37" s="30">
        <f t="shared" si="2"/>
        <v>9.7728768000000006</v>
      </c>
      <c r="H37" s="31">
        <f t="shared" si="3"/>
        <v>97.728768000000002</v>
      </c>
      <c r="J37" s="27">
        <v>60</v>
      </c>
      <c r="K37" s="30">
        <f t="shared" si="4"/>
        <v>15.27012</v>
      </c>
      <c r="L37" s="31">
        <f t="shared" si="5"/>
        <v>152.7012</v>
      </c>
    </row>
    <row r="38" spans="2:12" ht="13.2" x14ac:dyDescent="0.25">
      <c r="B38" s="27">
        <v>65</v>
      </c>
      <c r="C38" s="30">
        <f t="shared" si="0"/>
        <v>6.8702971999999995</v>
      </c>
      <c r="D38" s="31">
        <f t="shared" si="1"/>
        <v>68.702971999999988</v>
      </c>
      <c r="F38" s="27">
        <v>65</v>
      </c>
      <c r="G38" s="30">
        <f t="shared" si="2"/>
        <v>10.587283200000002</v>
      </c>
      <c r="H38" s="31">
        <f t="shared" si="3"/>
        <v>105.87283200000002</v>
      </c>
      <c r="J38" s="27">
        <v>65</v>
      </c>
      <c r="K38" s="30">
        <f t="shared" si="4"/>
        <v>16.542629999999999</v>
      </c>
      <c r="L38" s="31">
        <f t="shared" si="5"/>
        <v>165.42629999999997</v>
      </c>
    </row>
    <row r="39" spans="2:12" ht="13.2" x14ac:dyDescent="0.25">
      <c r="B39" s="27">
        <v>70</v>
      </c>
      <c r="C39" s="30">
        <f t="shared" si="0"/>
        <v>7.3987815999999995</v>
      </c>
      <c r="D39" s="31">
        <f t="shared" si="1"/>
        <v>73.987815999999995</v>
      </c>
      <c r="F39" s="27">
        <v>70</v>
      </c>
      <c r="G39" s="30">
        <f t="shared" si="2"/>
        <v>11.401689600000001</v>
      </c>
      <c r="H39" s="31">
        <f t="shared" si="3"/>
        <v>114.016896</v>
      </c>
      <c r="J39" s="27">
        <v>70</v>
      </c>
      <c r="K39" s="30">
        <f t="shared" si="4"/>
        <v>17.81514</v>
      </c>
      <c r="L39" s="31">
        <f t="shared" si="5"/>
        <v>178.1514</v>
      </c>
    </row>
    <row r="40" spans="2:12" ht="13.2" x14ac:dyDescent="0.25">
      <c r="B40" s="27">
        <v>75</v>
      </c>
      <c r="C40" s="30">
        <f t="shared" si="0"/>
        <v>7.9272659999999995</v>
      </c>
      <c r="D40" s="31">
        <f t="shared" si="1"/>
        <v>79.272659999999988</v>
      </c>
      <c r="F40" s="27">
        <v>75</v>
      </c>
      <c r="G40" s="30">
        <f t="shared" si="2"/>
        <v>12.216096000000002</v>
      </c>
      <c r="H40" s="31">
        <f t="shared" si="3"/>
        <v>122.16096000000002</v>
      </c>
      <c r="J40" s="27">
        <v>75</v>
      </c>
      <c r="K40" s="30">
        <f t="shared" si="4"/>
        <v>19.08765</v>
      </c>
      <c r="L40" s="31">
        <f t="shared" si="5"/>
        <v>190.87649999999999</v>
      </c>
    </row>
    <row r="41" spans="2:12" ht="13.2" x14ac:dyDescent="0.25">
      <c r="B41" s="27">
        <v>80</v>
      </c>
      <c r="C41" s="30">
        <f t="shared" si="0"/>
        <v>8.4557503999999994</v>
      </c>
      <c r="D41" s="31">
        <f t="shared" si="1"/>
        <v>84.557503999999994</v>
      </c>
      <c r="F41" s="27">
        <v>80</v>
      </c>
      <c r="G41" s="30">
        <f t="shared" si="2"/>
        <v>13.030502400000001</v>
      </c>
      <c r="H41" s="31">
        <f t="shared" si="3"/>
        <v>130.305024</v>
      </c>
      <c r="J41" s="27">
        <v>80</v>
      </c>
      <c r="K41" s="30">
        <f t="shared" si="4"/>
        <v>20.36016</v>
      </c>
      <c r="L41" s="31">
        <f t="shared" si="5"/>
        <v>203.60159999999999</v>
      </c>
    </row>
    <row r="42" spans="2:12" ht="13.2" x14ac:dyDescent="0.25">
      <c r="B42" s="27">
        <v>85</v>
      </c>
      <c r="C42" s="30">
        <f t="shared" si="0"/>
        <v>8.9842347999999994</v>
      </c>
      <c r="D42" s="31">
        <f t="shared" si="1"/>
        <v>89.842347999999987</v>
      </c>
      <c r="F42" s="27">
        <v>85</v>
      </c>
      <c r="G42" s="30">
        <f t="shared" si="2"/>
        <v>13.844908800000001</v>
      </c>
      <c r="H42" s="31">
        <f t="shared" si="3"/>
        <v>138.44908799999999</v>
      </c>
      <c r="J42" s="27">
        <v>85</v>
      </c>
      <c r="K42" s="30">
        <f t="shared" si="4"/>
        <v>21.632670000000001</v>
      </c>
      <c r="L42" s="31">
        <f t="shared" si="5"/>
        <v>216.32669999999999</v>
      </c>
    </row>
    <row r="43" spans="2:12" ht="13.2" x14ac:dyDescent="0.25">
      <c r="B43" s="27">
        <v>90</v>
      </c>
      <c r="C43" s="30">
        <f t="shared" si="0"/>
        <v>9.5127191999999994</v>
      </c>
      <c r="D43" s="31">
        <f t="shared" si="1"/>
        <v>95.127191999999994</v>
      </c>
      <c r="F43" s="27">
        <v>90</v>
      </c>
      <c r="G43" s="30">
        <f t="shared" si="2"/>
        <v>14.659315200000002</v>
      </c>
      <c r="H43" s="31">
        <f t="shared" si="3"/>
        <v>146.593152</v>
      </c>
      <c r="J43" s="27">
        <v>90</v>
      </c>
      <c r="K43" s="30">
        <f t="shared" si="4"/>
        <v>22.905180000000001</v>
      </c>
      <c r="L43" s="31">
        <f t="shared" si="5"/>
        <v>229.05180000000001</v>
      </c>
    </row>
    <row r="44" spans="2:12" ht="13.2" x14ac:dyDescent="0.25">
      <c r="B44" s="27">
        <v>95</v>
      </c>
      <c r="C44" s="30">
        <f t="shared" si="0"/>
        <v>10.041203599999999</v>
      </c>
      <c r="D44" s="31">
        <f t="shared" si="1"/>
        <v>100.41203599999999</v>
      </c>
      <c r="F44" s="27">
        <v>95</v>
      </c>
      <c r="G44" s="30">
        <f t="shared" si="2"/>
        <v>15.473721600000001</v>
      </c>
      <c r="H44" s="31">
        <f t="shared" si="3"/>
        <v>154.73721599999999</v>
      </c>
      <c r="J44" s="27">
        <v>95</v>
      </c>
      <c r="K44" s="30">
        <f t="shared" si="4"/>
        <v>24.177690000000002</v>
      </c>
      <c r="L44" s="31">
        <f t="shared" si="5"/>
        <v>241.77690000000001</v>
      </c>
    </row>
    <row r="45" spans="2:12" ht="13.2" x14ac:dyDescent="0.25">
      <c r="B45" s="27">
        <v>100</v>
      </c>
      <c r="C45" s="30">
        <f t="shared" si="0"/>
        <v>10.569687999999999</v>
      </c>
      <c r="D45" s="31">
        <f t="shared" si="1"/>
        <v>105.69687999999999</v>
      </c>
      <c r="F45" s="27">
        <v>100</v>
      </c>
      <c r="G45" s="30">
        <f t="shared" si="2"/>
        <v>16.288128</v>
      </c>
      <c r="H45" s="31">
        <f t="shared" si="3"/>
        <v>162.88128</v>
      </c>
      <c r="J45" s="27">
        <v>100</v>
      </c>
      <c r="K45" s="30">
        <f t="shared" si="4"/>
        <v>25.450200000000002</v>
      </c>
      <c r="L45" s="31">
        <f t="shared" si="5"/>
        <v>254.50200000000001</v>
      </c>
    </row>
  </sheetData>
  <mergeCells count="6">
    <mergeCell ref="B2:D3"/>
    <mergeCell ref="F2:H3"/>
    <mergeCell ref="J2:L3"/>
    <mergeCell ref="B8:D8"/>
    <mergeCell ref="F8:H8"/>
    <mergeCell ref="J8: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P31"/>
  <sheetViews>
    <sheetView workbookViewId="0"/>
  </sheetViews>
  <sheetFormatPr defaultColWidth="14.44140625" defaultRowHeight="15.75" customHeight="1" x14ac:dyDescent="0.25"/>
  <cols>
    <col min="1" max="1" width="2.6640625" customWidth="1"/>
    <col min="5" max="5" width="3.44140625" customWidth="1"/>
    <col min="9" max="9" width="4.109375" customWidth="1"/>
    <col min="13" max="13" width="4" customWidth="1"/>
  </cols>
  <sheetData>
    <row r="2" spans="2:16" ht="15.75" customHeight="1" x14ac:dyDescent="0.3">
      <c r="B2" s="44" t="s">
        <v>28</v>
      </c>
      <c r="C2" s="35"/>
      <c r="D2" s="36"/>
      <c r="F2" s="44" t="s">
        <v>29</v>
      </c>
      <c r="G2" s="35"/>
      <c r="H2" s="36"/>
      <c r="J2" s="44" t="s">
        <v>30</v>
      </c>
      <c r="K2" s="35"/>
      <c r="L2" s="36"/>
      <c r="N2" s="44" t="s">
        <v>31</v>
      </c>
      <c r="O2" s="35"/>
      <c r="P2" s="36"/>
    </row>
    <row r="3" spans="2:16" x14ac:dyDescent="0.25">
      <c r="B3" s="45"/>
      <c r="C3" s="39"/>
      <c r="D3" s="40"/>
      <c r="F3" s="45"/>
      <c r="G3" s="39"/>
      <c r="H3" s="40"/>
      <c r="J3" s="45"/>
      <c r="K3" s="39"/>
      <c r="L3" s="40"/>
      <c r="N3" s="45"/>
      <c r="O3" s="39"/>
      <c r="P3" s="40"/>
    </row>
    <row r="4" spans="2:16" x14ac:dyDescent="0.25">
      <c r="B4" s="46"/>
      <c r="C4" s="33"/>
      <c r="D4" s="47"/>
      <c r="F4" s="46"/>
      <c r="G4" s="33"/>
      <c r="H4" s="47"/>
      <c r="J4" s="46"/>
      <c r="K4" s="33"/>
      <c r="L4" s="47"/>
      <c r="N4" s="46"/>
      <c r="O4" s="33"/>
      <c r="P4" s="47"/>
    </row>
    <row r="5" spans="2:16" x14ac:dyDescent="0.25">
      <c r="B5" s="46"/>
      <c r="C5" s="33"/>
      <c r="D5" s="47"/>
      <c r="F5" s="46"/>
      <c r="G5" s="33"/>
      <c r="H5" s="47"/>
      <c r="J5" s="46"/>
      <c r="K5" s="33"/>
      <c r="L5" s="47"/>
      <c r="N5" s="46"/>
      <c r="O5" s="33"/>
      <c r="P5" s="47"/>
    </row>
    <row r="6" spans="2:16" x14ac:dyDescent="0.25">
      <c r="B6" s="46"/>
      <c r="C6" s="33"/>
      <c r="D6" s="47"/>
      <c r="F6" s="46"/>
      <c r="G6" s="33"/>
      <c r="H6" s="47"/>
      <c r="J6" s="46"/>
      <c r="K6" s="33"/>
      <c r="L6" s="47"/>
      <c r="N6" s="46"/>
      <c r="O6" s="33"/>
      <c r="P6" s="47"/>
    </row>
    <row r="7" spans="2:16" x14ac:dyDescent="0.25">
      <c r="B7" s="46"/>
      <c r="C7" s="33"/>
      <c r="D7" s="47"/>
      <c r="F7" s="46"/>
      <c r="G7" s="33"/>
      <c r="H7" s="47"/>
      <c r="J7" s="46"/>
      <c r="K7" s="33"/>
      <c r="L7" s="47"/>
      <c r="N7" s="46"/>
      <c r="O7" s="33"/>
      <c r="P7" s="47"/>
    </row>
    <row r="8" spans="2:16" x14ac:dyDescent="0.25">
      <c r="B8" s="46"/>
      <c r="C8" s="33"/>
      <c r="D8" s="47"/>
      <c r="F8" s="46"/>
      <c r="G8" s="33"/>
      <c r="H8" s="47"/>
      <c r="J8" s="46"/>
      <c r="K8" s="33"/>
      <c r="L8" s="47"/>
      <c r="N8" s="46"/>
      <c r="O8" s="33"/>
      <c r="P8" s="47"/>
    </row>
    <row r="9" spans="2:16" x14ac:dyDescent="0.25">
      <c r="B9" s="46"/>
      <c r="C9" s="33"/>
      <c r="D9" s="47"/>
      <c r="F9" s="46"/>
      <c r="G9" s="33"/>
      <c r="H9" s="47"/>
      <c r="J9" s="46"/>
      <c r="K9" s="33"/>
      <c r="L9" s="47"/>
      <c r="N9" s="46"/>
      <c r="O9" s="33"/>
      <c r="P9" s="47"/>
    </row>
    <row r="10" spans="2:16" x14ac:dyDescent="0.25">
      <c r="B10" s="46"/>
      <c r="C10" s="33"/>
      <c r="D10" s="47"/>
      <c r="F10" s="46"/>
      <c r="G10" s="33"/>
      <c r="H10" s="47"/>
      <c r="J10" s="46"/>
      <c r="K10" s="33"/>
      <c r="L10" s="47"/>
      <c r="N10" s="46"/>
      <c r="O10" s="33"/>
      <c r="P10" s="47"/>
    </row>
    <row r="11" spans="2:16" x14ac:dyDescent="0.25">
      <c r="B11" s="46"/>
      <c r="C11" s="33"/>
      <c r="D11" s="47"/>
      <c r="F11" s="46"/>
      <c r="G11" s="33"/>
      <c r="H11" s="47"/>
      <c r="J11" s="46"/>
      <c r="K11" s="33"/>
      <c r="L11" s="47"/>
      <c r="N11" s="46"/>
      <c r="O11" s="33"/>
      <c r="P11" s="47"/>
    </row>
    <row r="12" spans="2:16" x14ac:dyDescent="0.25">
      <c r="B12" s="46"/>
      <c r="C12" s="33"/>
      <c r="D12" s="47"/>
      <c r="F12" s="46"/>
      <c r="G12" s="33"/>
      <c r="H12" s="47"/>
      <c r="J12" s="46"/>
      <c r="K12" s="33"/>
      <c r="L12" s="47"/>
      <c r="N12" s="46"/>
      <c r="O12" s="33"/>
      <c r="P12" s="47"/>
    </row>
    <row r="13" spans="2:16" x14ac:dyDescent="0.25">
      <c r="B13" s="46"/>
      <c r="C13" s="33"/>
      <c r="D13" s="47"/>
      <c r="F13" s="46"/>
      <c r="G13" s="33"/>
      <c r="H13" s="47"/>
      <c r="J13" s="46"/>
      <c r="K13" s="33"/>
      <c r="L13" s="47"/>
      <c r="N13" s="46"/>
      <c r="O13" s="33"/>
      <c r="P13" s="47"/>
    </row>
    <row r="14" spans="2:16" x14ac:dyDescent="0.25">
      <c r="B14" s="46"/>
      <c r="C14" s="33"/>
      <c r="D14" s="47"/>
      <c r="F14" s="46"/>
      <c r="G14" s="33"/>
      <c r="H14" s="47"/>
      <c r="J14" s="46"/>
      <c r="K14" s="33"/>
      <c r="L14" s="47"/>
      <c r="N14" s="46"/>
      <c r="O14" s="33"/>
      <c r="P14" s="47"/>
    </row>
    <row r="15" spans="2:16" x14ac:dyDescent="0.25">
      <c r="B15" s="46"/>
      <c r="C15" s="33"/>
      <c r="D15" s="47"/>
      <c r="F15" s="46"/>
      <c r="G15" s="33"/>
      <c r="H15" s="47"/>
      <c r="J15" s="46"/>
      <c r="K15" s="33"/>
      <c r="L15" s="47"/>
      <c r="N15" s="46"/>
      <c r="O15" s="33"/>
      <c r="P15" s="47"/>
    </row>
    <row r="16" spans="2:16" x14ac:dyDescent="0.25">
      <c r="B16" s="46"/>
      <c r="C16" s="33"/>
      <c r="D16" s="47"/>
      <c r="F16" s="46"/>
      <c r="G16" s="33"/>
      <c r="H16" s="47"/>
      <c r="J16" s="46"/>
      <c r="K16" s="33"/>
      <c r="L16" s="47"/>
      <c r="N16" s="46"/>
      <c r="O16" s="33"/>
      <c r="P16" s="47"/>
    </row>
    <row r="17" spans="2:16" x14ac:dyDescent="0.25">
      <c r="B17" s="41"/>
      <c r="C17" s="42"/>
      <c r="D17" s="43"/>
      <c r="F17" s="46"/>
      <c r="G17" s="33"/>
      <c r="H17" s="47"/>
      <c r="J17" s="46"/>
      <c r="K17" s="33"/>
      <c r="L17" s="47"/>
      <c r="N17" s="46"/>
      <c r="O17" s="33"/>
      <c r="P17" s="47"/>
    </row>
    <row r="18" spans="2:16" x14ac:dyDescent="0.25">
      <c r="F18" s="46"/>
      <c r="G18" s="33"/>
      <c r="H18" s="47"/>
      <c r="J18" s="46"/>
      <c r="K18" s="33"/>
      <c r="L18" s="47"/>
      <c r="N18" s="46"/>
      <c r="O18" s="33"/>
      <c r="P18" s="47"/>
    </row>
    <row r="19" spans="2:16" x14ac:dyDescent="0.25">
      <c r="F19" s="46"/>
      <c r="G19" s="33"/>
      <c r="H19" s="47"/>
      <c r="J19" s="46"/>
      <c r="K19" s="33"/>
      <c r="L19" s="47"/>
      <c r="N19" s="46"/>
      <c r="O19" s="33"/>
      <c r="P19" s="47"/>
    </row>
    <row r="20" spans="2:16" x14ac:dyDescent="0.25">
      <c r="F20" s="46"/>
      <c r="G20" s="33"/>
      <c r="H20" s="47"/>
      <c r="J20" s="46"/>
      <c r="K20" s="33"/>
      <c r="L20" s="47"/>
      <c r="N20" s="46"/>
      <c r="O20" s="33"/>
      <c r="P20" s="47"/>
    </row>
    <row r="21" spans="2:16" x14ac:dyDescent="0.25">
      <c r="F21" s="46"/>
      <c r="G21" s="33"/>
      <c r="H21" s="47"/>
      <c r="J21" s="46"/>
      <c r="K21" s="33"/>
      <c r="L21" s="47"/>
      <c r="N21" s="46"/>
      <c r="O21" s="33"/>
      <c r="P21" s="47"/>
    </row>
    <row r="22" spans="2:16" x14ac:dyDescent="0.25">
      <c r="F22" s="46"/>
      <c r="G22" s="33"/>
      <c r="H22" s="47"/>
      <c r="J22" s="41"/>
      <c r="K22" s="42"/>
      <c r="L22" s="43"/>
      <c r="N22" s="46"/>
      <c r="O22" s="33"/>
      <c r="P22" s="47"/>
    </row>
    <row r="23" spans="2:16" x14ac:dyDescent="0.25">
      <c r="F23" s="46"/>
      <c r="G23" s="33"/>
      <c r="H23" s="47"/>
      <c r="N23" s="46"/>
      <c r="O23" s="33"/>
      <c r="P23" s="47"/>
    </row>
    <row r="24" spans="2:16" x14ac:dyDescent="0.25">
      <c r="F24" s="41"/>
      <c r="G24" s="42"/>
      <c r="H24" s="43"/>
      <c r="N24" s="46"/>
      <c r="O24" s="33"/>
      <c r="P24" s="47"/>
    </row>
    <row r="25" spans="2:16" ht="13.2" x14ac:dyDescent="0.25">
      <c r="N25" s="46"/>
      <c r="O25" s="33"/>
      <c r="P25" s="47"/>
    </row>
    <row r="26" spans="2:16" ht="13.2" x14ac:dyDescent="0.25">
      <c r="N26" s="46"/>
      <c r="O26" s="33"/>
      <c r="P26" s="47"/>
    </row>
    <row r="27" spans="2:16" ht="13.2" x14ac:dyDescent="0.25">
      <c r="N27" s="46"/>
      <c r="O27" s="33"/>
      <c r="P27" s="47"/>
    </row>
    <row r="28" spans="2:16" ht="13.2" x14ac:dyDescent="0.25">
      <c r="N28" s="46"/>
      <c r="O28" s="33"/>
      <c r="P28" s="47"/>
    </row>
    <row r="29" spans="2:16" ht="13.2" x14ac:dyDescent="0.25">
      <c r="N29" s="46"/>
      <c r="O29" s="33"/>
      <c r="P29" s="47"/>
    </row>
    <row r="30" spans="2:16" ht="13.2" x14ac:dyDescent="0.25">
      <c r="N30" s="46"/>
      <c r="O30" s="33"/>
      <c r="P30" s="47"/>
    </row>
    <row r="31" spans="2:16" ht="13.2" x14ac:dyDescent="0.25">
      <c r="N31" s="41"/>
      <c r="O31" s="42"/>
      <c r="P31" s="43"/>
    </row>
  </sheetData>
  <mergeCells count="8">
    <mergeCell ref="B2:D2"/>
    <mergeCell ref="F2:H2"/>
    <mergeCell ref="J2:L2"/>
    <mergeCell ref="N2:P2"/>
    <mergeCell ref="B3:D17"/>
    <mergeCell ref="F3:H24"/>
    <mergeCell ref="J3:L22"/>
    <mergeCell ref="N3:P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B4"/>
  <sheetViews>
    <sheetView workbookViewId="0"/>
  </sheetViews>
  <sheetFormatPr defaultColWidth="14.44140625" defaultRowHeight="15.75" customHeight="1" x14ac:dyDescent="0.25"/>
  <cols>
    <col min="1" max="1" width="5" customWidth="1"/>
  </cols>
  <sheetData>
    <row r="2" spans="2:2" x14ac:dyDescent="0.25">
      <c r="B2" s="4" t="s">
        <v>32</v>
      </c>
    </row>
    <row r="4" spans="2:2" x14ac:dyDescent="0.25">
      <c r="B4" s="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Formula</vt:lpstr>
      <vt:lpstr>Calculator</vt:lpstr>
      <vt:lpstr>Chart</vt:lpstr>
      <vt:lpstr>Pipe Size Data</vt:lpstr>
      <vt:lpstr>Disclaimer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Caroline Kovary</cp:lastModifiedBy>
  <dcterms:modified xsi:type="dcterms:W3CDTF">2021-08-12T02:35:30Z</dcterms:modified>
</cp:coreProperties>
</file>